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By5q62t/yYBeKf1l6VYEJDnOa77WNbLpI5NjLypkEu8="/>
    </ext>
  </extLst>
</workbook>
</file>

<file path=xl/sharedStrings.xml><?xml version="1.0" encoding="utf-8"?>
<sst xmlns="http://schemas.openxmlformats.org/spreadsheetml/2006/main" count="43" uniqueCount="37">
  <si>
    <t>RENCANA ANGGARAN (RAB)</t>
  </si>
  <si>
    <t>PROGRAM NON MEDIS</t>
  </si>
  <si>
    <t xml:space="preserve">YAYASAN MERAWAT INDONESIA </t>
  </si>
  <si>
    <t>NAMA RELAWAN :</t>
  </si>
  <si>
    <t>ROUF NASRULLAH</t>
  </si>
  <si>
    <t>TANGGAL ASSESSMENT :</t>
  </si>
  <si>
    <t>No</t>
  </si>
  <si>
    <t>Uraian</t>
  </si>
  <si>
    <t>Kuantitas</t>
  </si>
  <si>
    <t>Satuan</t>
  </si>
  <si>
    <t>Frekuensi</t>
  </si>
  <si>
    <t>Harga Satuan</t>
  </si>
  <si>
    <t>Total</t>
  </si>
  <si>
    <t>Santunan kepada penerima manfaat ( untuk penerima manfaat yang kisahnya diangkat dalam galang dana)</t>
  </si>
  <si>
    <t>a. Penerima Manfaat (Mbah Miyem)</t>
  </si>
  <si>
    <t>satu</t>
  </si>
  <si>
    <t>kali</t>
  </si>
  <si>
    <t>Subtotal Santunan Penerima Manfaat</t>
  </si>
  <si>
    <t>Implementasi Program (Santunan yang diberikan kepada penerima manfaat tambahan selain penerima utama, dengan menyesuaikan kebutuhan serta biaya yang tersedia dari hasil donasi)</t>
  </si>
  <si>
    <t>a. Bantuan untuk penerima manfaat lain</t>
  </si>
  <si>
    <t>Sepuluh</t>
  </si>
  <si>
    <t>b. Bantuan Sembako</t>
  </si>
  <si>
    <t>paket</t>
  </si>
  <si>
    <t>c. Bantuan modal usaha</t>
  </si>
  <si>
    <t>d. Pembuatan Spanduk / Mock Up</t>
  </si>
  <si>
    <t>Satu</t>
  </si>
  <si>
    <t>Subtotal Implementasi Program</t>
  </si>
  <si>
    <t>Donasi Operasional Lembaga (Donasi untuk Operasional Tim Penyaluran)</t>
  </si>
  <si>
    <t>a. Operasional Lembaga</t>
  </si>
  <si>
    <t>Rp2.778.889</t>
  </si>
  <si>
    <t>Subtotal Donasi Operasional</t>
  </si>
  <si>
    <t>Donasi Promosi Iklan</t>
  </si>
  <si>
    <t>Perkiraan Donasi Promosi Iklan</t>
  </si>
  <si>
    <t>Jumlah</t>
  </si>
  <si>
    <t>TOTAL ANGGARAN PROGRAM</t>
  </si>
  <si>
    <t>Notes :</t>
  </si>
  <si>
    <t>Biaya Operasional Yayasan Merawat Indonesia 5% dari Total Donasi Terkumpul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</si>
</sst>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 mmmm yyyy"/>
    <numFmt numFmtId="165" formatCode="[$Rp]#,##0"/>
    <numFmt numFmtId="166" formatCode="[$Rp]#,##0.00"/>
    <numFmt numFmtId="167" formatCode="[$Rp-421]#,##0"/>
  </numFmts>
  <fonts count="8">
    <font>
      <sz val="10.0"/>
      <color rgb="FF000000"/>
      <name val="Arial"/>
      <scheme val="minor"/>
    </font>
    <font>
      <b/>
      <color rgb="FF000000"/>
      <name val="Arial"/>
    </font>
    <font>
      <color rgb="FF000000"/>
      <name val="Arial"/>
    </font>
    <font>
      <b/>
      <color theme="1"/>
      <name val="Arial"/>
    </font>
    <font/>
    <font>
      <color theme="1"/>
      <name val="Arial"/>
    </font>
    <font>
      <color rgb="FFFFFFFF"/>
      <name val="Arial"/>
    </font>
    <font>
      <sz val="10.0"/>
      <color theme="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FF0000"/>
        <bgColor rgb="FFFF0000"/>
      </patternFill>
    </fill>
  </fills>
  <borders count="12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bottom" wrapText="0"/>
    </xf>
    <xf borderId="0" fillId="0" fontId="2" numFmtId="0" xfId="0" applyAlignment="1" applyFont="1">
      <alignment shrinkToFit="0" vertical="bottom" wrapText="0"/>
    </xf>
    <xf borderId="0" fillId="0" fontId="2" numFmtId="0" xfId="0" applyAlignment="1" applyFont="1">
      <alignment horizontal="right" shrinkToFit="0" vertical="bottom" wrapText="0"/>
    </xf>
    <xf borderId="1" fillId="0" fontId="3" numFmtId="0" xfId="0" applyAlignment="1" applyBorder="1" applyFont="1">
      <alignment horizontal="right"/>
    </xf>
    <xf borderId="2" fillId="0" fontId="4" numFmtId="0" xfId="0" applyBorder="1" applyFont="1"/>
    <xf borderId="2" fillId="0" fontId="5" numFmtId="0" xfId="0" applyBorder="1" applyFont="1"/>
    <xf borderId="3" fillId="0" fontId="4" numFmtId="0" xfId="0" applyBorder="1" applyFont="1"/>
    <xf borderId="4" fillId="0" fontId="3" numFmtId="0" xfId="0" applyAlignment="1" applyBorder="1" applyFont="1">
      <alignment horizontal="right"/>
    </xf>
    <xf borderId="5" fillId="0" fontId="4" numFmtId="0" xfId="0" applyBorder="1" applyFont="1"/>
    <xf borderId="5" fillId="0" fontId="5" numFmtId="164" xfId="0" applyBorder="1" applyFont="1" applyNumberFormat="1"/>
    <xf borderId="6" fillId="0" fontId="4" numFmtId="0" xfId="0" applyBorder="1" applyFont="1"/>
    <xf borderId="7" fillId="0" fontId="1" numFmtId="0" xfId="0" applyAlignment="1" applyBorder="1" applyFont="1">
      <alignment horizontal="center" vertical="center"/>
    </xf>
    <xf borderId="4" fillId="0" fontId="1" numFmtId="0" xfId="0" applyAlignment="1" applyBorder="1" applyFont="1">
      <alignment horizontal="center" vertical="center"/>
    </xf>
    <xf borderId="8" fillId="0" fontId="1" numFmtId="0" xfId="0" applyAlignment="1" applyBorder="1" applyFont="1">
      <alignment horizontal="center" vertical="center"/>
    </xf>
    <xf borderId="9" fillId="0" fontId="1" numFmtId="0" xfId="0" applyAlignment="1" applyBorder="1" applyFont="1">
      <alignment vertical="center"/>
    </xf>
    <xf borderId="10" fillId="0" fontId="4" numFmtId="0" xfId="0" applyBorder="1" applyFont="1"/>
    <xf borderId="11" fillId="0" fontId="4" numFmtId="0" xfId="0" applyBorder="1" applyFont="1"/>
    <xf borderId="8" fillId="0" fontId="2" numFmtId="0" xfId="0" applyAlignment="1" applyBorder="1" applyFont="1">
      <alignment horizontal="center" vertical="center"/>
    </xf>
    <xf borderId="8" fillId="0" fontId="2" numFmtId="0" xfId="0" applyAlignment="1" applyBorder="1" applyFont="1">
      <alignment readingOrder="0" vertical="center"/>
    </xf>
    <xf borderId="8" fillId="0" fontId="2" numFmtId="165" xfId="0" applyAlignment="1" applyBorder="1" applyFont="1" applyNumberFormat="1">
      <alignment horizontal="center" readingOrder="0" vertical="center"/>
    </xf>
    <xf borderId="8" fillId="0" fontId="2" numFmtId="165" xfId="0" applyAlignment="1" applyBorder="1" applyFont="1" applyNumberFormat="1">
      <alignment horizontal="right" vertical="center"/>
    </xf>
    <xf borderId="8" fillId="0" fontId="2" numFmtId="0" xfId="0" applyAlignment="1" applyBorder="1" applyFont="1">
      <alignment vertical="center"/>
    </xf>
    <xf borderId="8" fillId="0" fontId="2" numFmtId="0" xfId="0" applyAlignment="1" applyBorder="1" applyFont="1">
      <alignment horizontal="right" vertical="center"/>
    </xf>
    <xf borderId="8" fillId="0" fontId="1" numFmtId="165" xfId="0" applyAlignment="1" applyBorder="1" applyFont="1" applyNumberFormat="1">
      <alignment horizontal="right" vertical="center"/>
    </xf>
    <xf borderId="7" fillId="2" fontId="2" numFmtId="0" xfId="0" applyAlignment="1" applyBorder="1" applyFill="1" applyFont="1">
      <alignment vertical="center"/>
    </xf>
    <xf borderId="6" fillId="2" fontId="2" numFmtId="0" xfId="0" applyAlignment="1" applyBorder="1" applyFont="1">
      <alignment vertical="center"/>
    </xf>
    <xf borderId="6" fillId="2" fontId="2" numFmtId="0" xfId="0" applyAlignment="1" applyBorder="1" applyFont="1">
      <alignment horizontal="right" vertical="center"/>
    </xf>
    <xf borderId="9" fillId="0" fontId="1" numFmtId="0" xfId="0" applyAlignment="1" applyBorder="1" applyFont="1">
      <alignment shrinkToFit="0" vertical="center" wrapText="1"/>
    </xf>
    <xf borderId="7" fillId="0" fontId="2" numFmtId="0" xfId="0" applyAlignment="1" applyBorder="1" applyFont="1">
      <alignment horizontal="center" vertical="center"/>
    </xf>
    <xf borderId="6" fillId="0" fontId="2" numFmtId="0" xfId="0" applyAlignment="1" applyBorder="1" applyFont="1">
      <alignment horizontal="left" vertical="center"/>
    </xf>
    <xf borderId="6" fillId="0" fontId="2" numFmtId="0" xfId="0" applyAlignment="1" applyBorder="1" applyFont="1">
      <alignment horizontal="center" vertical="center"/>
    </xf>
    <xf borderId="6" fillId="0" fontId="2" numFmtId="165" xfId="0" applyAlignment="1" applyBorder="1" applyFont="1" applyNumberFormat="1">
      <alignment horizontal="center" vertical="center"/>
    </xf>
    <xf borderId="8" fillId="0" fontId="2" numFmtId="166" xfId="0" applyAlignment="1" applyBorder="1" applyFont="1" applyNumberFormat="1">
      <alignment horizontal="right" vertical="center"/>
    </xf>
    <xf borderId="6" fillId="0" fontId="2" numFmtId="167" xfId="0" applyAlignment="1" applyBorder="1" applyFont="1" applyNumberFormat="1">
      <alignment horizontal="center" readingOrder="0" vertical="center"/>
    </xf>
    <xf borderId="7" fillId="0" fontId="2" numFmtId="0" xfId="0" applyAlignment="1" applyBorder="1" applyFont="1">
      <alignment vertical="center"/>
    </xf>
    <xf borderId="6" fillId="0" fontId="1" numFmtId="165" xfId="0" applyAlignment="1" applyBorder="1" applyFont="1" applyNumberFormat="1">
      <alignment horizontal="right" vertical="center"/>
    </xf>
    <xf borderId="6" fillId="0" fontId="2" numFmtId="0" xfId="0" applyAlignment="1" applyBorder="1" applyFont="1">
      <alignment vertical="center"/>
    </xf>
    <xf borderId="6" fillId="0" fontId="6" numFmtId="0" xfId="0" applyAlignment="1" applyBorder="1" applyFont="1">
      <alignment horizontal="right" vertical="center"/>
    </xf>
    <xf borderId="6" fillId="0" fontId="2" numFmtId="165" xfId="0" applyAlignment="1" applyBorder="1" applyFont="1" applyNumberFormat="1">
      <alignment horizontal="center" readingOrder="0" vertical="center"/>
    </xf>
    <xf borderId="6" fillId="0" fontId="2" numFmtId="165" xfId="0" applyAlignment="1" applyBorder="1" applyFont="1" applyNumberFormat="1">
      <alignment horizontal="right" vertical="center"/>
    </xf>
    <xf borderId="9" fillId="2" fontId="2" numFmtId="0" xfId="0" applyAlignment="1" applyBorder="1" applyFont="1">
      <alignment vertical="center"/>
    </xf>
    <xf borderId="6" fillId="0" fontId="2" numFmtId="9" xfId="0" applyAlignment="1" applyBorder="1" applyFont="1" applyNumberFormat="1">
      <alignment horizontal="center" vertical="center"/>
    </xf>
    <xf borderId="6" fillId="0" fontId="6" numFmtId="9" xfId="0" applyAlignment="1" applyBorder="1" applyFont="1" applyNumberFormat="1">
      <alignment horizontal="center" vertical="center"/>
    </xf>
    <xf borderId="8" fillId="0" fontId="7" numFmtId="165" xfId="0" applyAlignment="1" applyBorder="1" applyFont="1" applyNumberFormat="1">
      <alignment horizontal="center"/>
    </xf>
    <xf borderId="6" fillId="0" fontId="6" numFmtId="0" xfId="0" applyAlignment="1" applyBorder="1" applyFont="1">
      <alignment horizontal="center" vertical="center"/>
    </xf>
    <xf borderId="6" fillId="3" fontId="1" numFmtId="0" xfId="0" applyAlignment="1" applyBorder="1" applyFill="1" applyFont="1">
      <alignment horizontal="right" vertical="center"/>
    </xf>
    <xf borderId="9" fillId="3" fontId="2" numFmtId="0" xfId="0" applyAlignment="1" applyBorder="1" applyFont="1">
      <alignment vertical="center"/>
    </xf>
    <xf borderId="5" fillId="0" fontId="1" numFmtId="0" xfId="0" applyAlignment="1" applyBorder="1" applyFont="1">
      <alignment vertical="center"/>
    </xf>
    <xf borderId="9" fillId="0" fontId="1" numFmtId="165" xfId="0" applyAlignment="1" applyBorder="1" applyFont="1" applyNumberFormat="1">
      <alignment horizontal="right" vertical="center"/>
    </xf>
    <xf borderId="0" fillId="0" fontId="2" numFmtId="0" xfId="0" applyAlignment="1" applyFont="1">
      <alignment vertical="bottom"/>
    </xf>
    <xf borderId="0" fillId="0" fontId="2" numFmtId="0" xfId="0" applyAlignment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6.13"/>
    <col customWidth="1" min="2" max="2" width="34.5"/>
    <col customWidth="1" min="6" max="6" width="13.38"/>
    <col customWidth="1" min="8" max="8" width="11.5"/>
  </cols>
  <sheetData>
    <row r="1" ht="15.75" customHeight="1">
      <c r="A1" s="1" t="s">
        <v>0</v>
      </c>
    </row>
    <row r="2" ht="15.75" customHeight="1">
      <c r="A2" s="1" t="s">
        <v>1</v>
      </c>
    </row>
    <row r="3" ht="15.75" customHeight="1">
      <c r="A3" s="1" t="s">
        <v>2</v>
      </c>
    </row>
    <row r="4" ht="15.75" customHeight="1">
      <c r="A4" s="2"/>
      <c r="B4" s="2"/>
      <c r="C4" s="2"/>
      <c r="D4" s="2"/>
      <c r="E4" s="2"/>
      <c r="F4" s="2"/>
      <c r="G4" s="2"/>
      <c r="H4" s="3"/>
    </row>
    <row r="5" ht="15.75" customHeight="1">
      <c r="A5" s="4" t="s">
        <v>3</v>
      </c>
      <c r="B5" s="5"/>
      <c r="C5" s="5"/>
      <c r="D5" s="5"/>
      <c r="E5" s="5"/>
      <c r="F5" s="5"/>
      <c r="G5" s="6" t="s">
        <v>4</v>
      </c>
      <c r="H5" s="7"/>
    </row>
    <row r="6" ht="15.75" customHeight="1">
      <c r="A6" s="8" t="s">
        <v>5</v>
      </c>
      <c r="B6" s="9"/>
      <c r="C6" s="9"/>
      <c r="D6" s="9"/>
      <c r="E6" s="9"/>
      <c r="F6" s="9"/>
      <c r="G6" s="10">
        <v>45797.0</v>
      </c>
      <c r="H6" s="11"/>
    </row>
    <row r="7" ht="15.75" customHeight="1">
      <c r="A7" s="12" t="s">
        <v>6</v>
      </c>
      <c r="B7" s="12" t="s">
        <v>7</v>
      </c>
      <c r="C7" s="12" t="s">
        <v>8</v>
      </c>
      <c r="D7" s="12" t="s">
        <v>9</v>
      </c>
      <c r="E7" s="13" t="s">
        <v>10</v>
      </c>
      <c r="F7" s="11"/>
      <c r="G7" s="12" t="s">
        <v>11</v>
      </c>
      <c r="H7" s="12" t="s">
        <v>12</v>
      </c>
    </row>
    <row r="8" ht="15.75" customHeight="1">
      <c r="A8" s="14">
        <v>1.0</v>
      </c>
      <c r="B8" s="15" t="s">
        <v>13</v>
      </c>
      <c r="C8" s="16"/>
      <c r="D8" s="16"/>
      <c r="E8" s="16"/>
      <c r="F8" s="16"/>
      <c r="G8" s="16"/>
      <c r="H8" s="17"/>
    </row>
    <row r="9" ht="15.75" customHeight="1">
      <c r="A9" s="18"/>
      <c r="B9" s="19" t="s">
        <v>14</v>
      </c>
      <c r="C9" s="18">
        <v>1.0</v>
      </c>
      <c r="D9" s="18" t="s">
        <v>15</v>
      </c>
      <c r="E9" s="18">
        <v>5.0</v>
      </c>
      <c r="F9" s="18" t="s">
        <v>16</v>
      </c>
      <c r="G9" s="20">
        <v>8750000.0</v>
      </c>
      <c r="H9" s="21">
        <f>C9*E9*G9</f>
        <v>43750000</v>
      </c>
    </row>
    <row r="10" ht="15.75" customHeight="1">
      <c r="A10" s="18"/>
      <c r="B10" s="22"/>
      <c r="C10" s="18"/>
      <c r="D10" s="18"/>
      <c r="E10" s="18"/>
      <c r="F10" s="18"/>
      <c r="G10" s="18"/>
      <c r="H10" s="23"/>
    </row>
    <row r="11" ht="15.75" customHeight="1">
      <c r="A11" s="15" t="s">
        <v>17</v>
      </c>
      <c r="B11" s="16"/>
      <c r="C11" s="16"/>
      <c r="D11" s="16"/>
      <c r="E11" s="16"/>
      <c r="F11" s="16"/>
      <c r="G11" s="17"/>
      <c r="H11" s="24">
        <f>H9</f>
        <v>43750000</v>
      </c>
    </row>
    <row r="12" ht="15.75" customHeight="1">
      <c r="A12" s="25"/>
      <c r="B12" s="26"/>
      <c r="C12" s="26"/>
      <c r="D12" s="26"/>
      <c r="E12" s="26"/>
      <c r="F12" s="26"/>
      <c r="G12" s="26"/>
      <c r="H12" s="27"/>
    </row>
    <row r="13" ht="15.75" customHeight="1">
      <c r="A13" s="12">
        <v>2.0</v>
      </c>
      <c r="B13" s="28" t="s">
        <v>18</v>
      </c>
      <c r="C13" s="16"/>
      <c r="D13" s="16"/>
      <c r="E13" s="16"/>
      <c r="F13" s="16"/>
      <c r="G13" s="16"/>
      <c r="H13" s="17"/>
    </row>
    <row r="14" ht="15.75" customHeight="1">
      <c r="A14" s="29"/>
      <c r="B14" s="30" t="s">
        <v>19</v>
      </c>
      <c r="C14" s="31">
        <v>10.0</v>
      </c>
      <c r="D14" s="31" t="s">
        <v>20</v>
      </c>
      <c r="E14" s="31">
        <v>1.0</v>
      </c>
      <c r="F14" s="31" t="s">
        <v>16</v>
      </c>
      <c r="G14" s="32">
        <v>1000000.0</v>
      </c>
      <c r="H14" s="33">
        <f t="shared" ref="H14:H17" si="1">C14*E14*G14</f>
        <v>10000000</v>
      </c>
    </row>
    <row r="15" ht="15.75" customHeight="1">
      <c r="A15" s="29"/>
      <c r="B15" s="30" t="s">
        <v>21</v>
      </c>
      <c r="C15" s="31">
        <v>1.0</v>
      </c>
      <c r="D15" s="31" t="s">
        <v>15</v>
      </c>
      <c r="E15" s="31">
        <v>3.0</v>
      </c>
      <c r="F15" s="31" t="s">
        <v>22</v>
      </c>
      <c r="G15" s="34">
        <v>1800000.0</v>
      </c>
      <c r="H15" s="33">
        <f t="shared" si="1"/>
        <v>5400000</v>
      </c>
    </row>
    <row r="16" ht="15.75" customHeight="1">
      <c r="A16" s="29"/>
      <c r="B16" s="30" t="s">
        <v>23</v>
      </c>
      <c r="C16" s="31">
        <v>1.0</v>
      </c>
      <c r="D16" s="31" t="s">
        <v>15</v>
      </c>
      <c r="E16" s="31">
        <v>2.0</v>
      </c>
      <c r="F16" s="31" t="s">
        <v>16</v>
      </c>
      <c r="G16" s="34">
        <v>1400000.0</v>
      </c>
      <c r="H16" s="33">
        <f t="shared" si="1"/>
        <v>2800000</v>
      </c>
    </row>
    <row r="17" ht="15.75" customHeight="1">
      <c r="A17" s="35"/>
      <c r="B17" s="30" t="s">
        <v>24</v>
      </c>
      <c r="C17" s="31">
        <v>1.0</v>
      </c>
      <c r="D17" s="31" t="s">
        <v>25</v>
      </c>
      <c r="E17" s="31">
        <v>1.0</v>
      </c>
      <c r="F17" s="31" t="s">
        <v>16</v>
      </c>
      <c r="G17" s="34">
        <v>216667.0</v>
      </c>
      <c r="H17" s="33">
        <f t="shared" si="1"/>
        <v>216667</v>
      </c>
    </row>
    <row r="18" ht="15.75" customHeight="1">
      <c r="A18" s="15" t="s">
        <v>26</v>
      </c>
      <c r="B18" s="16"/>
      <c r="C18" s="16"/>
      <c r="D18" s="16"/>
      <c r="E18" s="16"/>
      <c r="F18" s="16"/>
      <c r="G18" s="17"/>
      <c r="H18" s="36">
        <f>SUM(H14:H17)</f>
        <v>18416667</v>
      </c>
    </row>
    <row r="19" ht="15.75" customHeight="1">
      <c r="A19" s="25"/>
      <c r="B19" s="26"/>
      <c r="C19" s="26"/>
      <c r="D19" s="26"/>
      <c r="E19" s="26"/>
      <c r="F19" s="26"/>
      <c r="G19" s="26"/>
      <c r="H19" s="27"/>
    </row>
    <row r="20" ht="15.75" customHeight="1">
      <c r="A20" s="12">
        <v>3.0</v>
      </c>
      <c r="B20" s="15" t="s">
        <v>27</v>
      </c>
      <c r="C20" s="16"/>
      <c r="D20" s="16"/>
      <c r="E20" s="16"/>
      <c r="F20" s="16"/>
      <c r="G20" s="16"/>
      <c r="H20" s="17"/>
    </row>
    <row r="21" ht="15.75" customHeight="1">
      <c r="A21" s="29"/>
      <c r="B21" s="37" t="s">
        <v>28</v>
      </c>
      <c r="C21" s="31">
        <v>1.0</v>
      </c>
      <c r="D21" s="31" t="s">
        <v>25</v>
      </c>
      <c r="E21" s="31"/>
      <c r="F21" s="38" t="s">
        <v>29</v>
      </c>
      <c r="G21" s="39">
        <v>4500000.0</v>
      </c>
      <c r="H21" s="40">
        <f>G21</f>
        <v>4500000</v>
      </c>
    </row>
    <row r="22" ht="15.75" customHeight="1">
      <c r="A22" s="15" t="s">
        <v>30</v>
      </c>
      <c r="B22" s="16"/>
      <c r="C22" s="16"/>
      <c r="D22" s="16"/>
      <c r="E22" s="16"/>
      <c r="F22" s="16"/>
      <c r="G22" s="17"/>
      <c r="H22" s="36">
        <f>H21</f>
        <v>4500000</v>
      </c>
    </row>
    <row r="23" ht="15.75" customHeight="1">
      <c r="A23" s="41"/>
      <c r="B23" s="16"/>
      <c r="C23" s="16"/>
      <c r="D23" s="16"/>
      <c r="E23" s="16"/>
      <c r="F23" s="16"/>
      <c r="G23" s="17"/>
      <c r="H23" s="27"/>
    </row>
    <row r="24" ht="15.75" customHeight="1">
      <c r="A24" s="12">
        <v>4.0</v>
      </c>
      <c r="B24" s="15" t="s">
        <v>31</v>
      </c>
      <c r="C24" s="16"/>
      <c r="D24" s="16"/>
      <c r="E24" s="16"/>
      <c r="F24" s="16"/>
      <c r="G24" s="16"/>
      <c r="H24" s="17"/>
    </row>
    <row r="25" ht="15.75" customHeight="1">
      <c r="A25" s="29"/>
      <c r="B25" s="37" t="s">
        <v>32</v>
      </c>
      <c r="C25" s="42">
        <v>0.35</v>
      </c>
      <c r="D25" s="43">
        <v>0.11</v>
      </c>
      <c r="E25" s="31"/>
      <c r="F25" s="44">
        <f>((H11+H18+H22)*C25)</f>
        <v>23333333.45</v>
      </c>
      <c r="G25" s="45"/>
      <c r="H25" s="40">
        <f>F25</f>
        <v>23333333.45</v>
      </c>
    </row>
    <row r="26" ht="15.75" customHeight="1">
      <c r="A26" s="15" t="s">
        <v>33</v>
      </c>
      <c r="B26" s="16"/>
      <c r="C26" s="16"/>
      <c r="D26" s="16"/>
      <c r="E26" s="16"/>
      <c r="F26" s="16"/>
      <c r="G26" s="17"/>
      <c r="H26" s="46"/>
    </row>
    <row r="27" ht="15.75" customHeight="1">
      <c r="A27" s="47"/>
      <c r="B27" s="16"/>
      <c r="C27" s="16"/>
      <c r="D27" s="16"/>
      <c r="E27" s="48" t="s">
        <v>34</v>
      </c>
      <c r="F27" s="11"/>
      <c r="G27" s="49">
        <f>H11+H18+H22+H26+F25</f>
        <v>90000000.45</v>
      </c>
      <c r="H27" s="17"/>
    </row>
    <row r="28" ht="15.75" customHeight="1">
      <c r="A28" s="50"/>
      <c r="B28" s="50"/>
      <c r="C28" s="50"/>
      <c r="D28" s="50"/>
      <c r="E28" s="50"/>
      <c r="F28" s="50"/>
      <c r="G28" s="50"/>
      <c r="H28" s="51"/>
    </row>
    <row r="29" ht="15.75" customHeight="1">
      <c r="A29" s="50" t="s">
        <v>35</v>
      </c>
      <c r="B29" s="50" t="s">
        <v>36</v>
      </c>
      <c r="C29" s="50"/>
      <c r="D29" s="50"/>
      <c r="E29" s="50"/>
      <c r="F29" s="50"/>
      <c r="G29" s="50"/>
      <c r="H29" s="51"/>
    </row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0">
    <mergeCell ref="A1:H1"/>
    <mergeCell ref="A2:H2"/>
    <mergeCell ref="A3:H3"/>
    <mergeCell ref="A5:F5"/>
    <mergeCell ref="G5:H5"/>
    <mergeCell ref="A6:F6"/>
    <mergeCell ref="G6:H6"/>
    <mergeCell ref="A23:G23"/>
    <mergeCell ref="B24:H24"/>
    <mergeCell ref="A26:G26"/>
    <mergeCell ref="A27:D27"/>
    <mergeCell ref="E27:F27"/>
    <mergeCell ref="G27:H27"/>
    <mergeCell ref="E7:F7"/>
    <mergeCell ref="B8:H8"/>
    <mergeCell ref="A11:G11"/>
    <mergeCell ref="B13:H13"/>
    <mergeCell ref="A18:G18"/>
    <mergeCell ref="B20:H20"/>
    <mergeCell ref="A22:G22"/>
  </mergeCells>
  <drawing r:id="rId1"/>
</worksheet>
</file>