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<sst xmlns="http://schemas.openxmlformats.org/spreadsheetml/2006/main" count="55" uniqueCount="40">
  <si>
    <t>RENCANA ANGGARAN (RAB)</t>
  </si>
  <si>
    <t>PROGRAM NON MEDIS</t>
  </si>
  <si>
    <t xml:space="preserve">YAYASAN MERAWAT INDONESIA </t>
  </si>
  <si>
    <t>NAMA RELAWAN :</t>
  </si>
  <si>
    <t>Samsul Hadi</t>
  </si>
  <si>
    <t>TANGGAL ASSESSMENT :</t>
  </si>
  <si>
    <t>No</t>
  </si>
  <si>
    <t>Uraian</t>
  </si>
  <si>
    <t>Kuantitas</t>
  </si>
  <si>
    <t>Satuan</t>
  </si>
  <si>
    <t>Frekuensi</t>
  </si>
  <si>
    <t>Harga Satuan</t>
  </si>
  <si>
    <t>Total</t>
  </si>
  <si>
    <t>Santunan kepada penerima manfaat ( untuk penerima manfaat yang kisahnya diangkat dalam galang dana)</t>
  </si>
  <si>
    <t>a. Penerima Manfaat Mbah Paino</t>
  </si>
  <si>
    <t>satu</t>
  </si>
  <si>
    <t>kali</t>
  </si>
  <si>
    <t>b. Sembako</t>
  </si>
  <si>
    <t>c. Kasur</t>
  </si>
  <si>
    <t>d. Almari</t>
  </si>
  <si>
    <t>e. Bantuan Modal Usaha</t>
  </si>
  <si>
    <t>Subtotal Santunan Penerima Manfaat</t>
  </si>
  <si>
    <t>Implementasi Program (Santunan yang diberikan kepada penerima manfaat tambahan selain penerima utama, dengan menyesuaikan kebutuhan serta biaya yang tersedia dari hasil donasi)</t>
  </si>
  <si>
    <t>a. Bantuan untuk penerima manfaat lain</t>
  </si>
  <si>
    <t>Sepuluh</t>
  </si>
  <si>
    <t>b. Bantuan Sembako</t>
  </si>
  <si>
    <t>c. Bantuan modal usaha</t>
  </si>
  <si>
    <t>d. Pembuatan Spanduk / Mock Up</t>
  </si>
  <si>
    <t>Satu</t>
  </si>
  <si>
    <t>Subtotal Implementasi Program</t>
  </si>
  <si>
    <t>Donasi Operasional Lembaga (Donasi untuk Operasional Tim Penyaluran)</t>
  </si>
  <si>
    <t>a. Operasional Lembaga</t>
  </si>
  <si>
    <t>Rp2.778.889</t>
  </si>
  <si>
    <t>Subtotal Donasi Operasional</t>
  </si>
  <si>
    <t>Donasi Promosi Iklan</t>
  </si>
  <si>
    <t>Perkiraan Donasi Promosi Iklan</t>
  </si>
  <si>
    <t>Jumlah</t>
  </si>
  <si>
    <t>TOTAL ANGGARAN PROGRAM</t>
  </si>
  <si>
    <t>Notes :</t>
  </si>
  <si>
    <t>Biaya Operasional Yayasan Merawat Indonesia 5% dari Total Donasi Terkumpul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</si>
</sst>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 mmmm yyyy"/>
    <numFmt numFmtId="165" formatCode="[$Rp]#,##0"/>
    <numFmt numFmtId="166" formatCode="[$Rp-421]#,##0"/>
  </numFmts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/>
    <font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1" fillId="0" fontId="1" numFmtId="0" xfId="0" applyAlignment="1" applyBorder="1" applyFont="1">
      <alignment horizontal="right" vertical="bottom"/>
    </xf>
    <xf borderId="2" fillId="0" fontId="3" numFmtId="0" xfId="0" applyBorder="1" applyFont="1"/>
    <xf borderId="2" fillId="0" fontId="2" numFmtId="0" xfId="0" applyAlignment="1" applyBorder="1" applyFont="1">
      <alignment readingOrder="0" vertical="bottom"/>
    </xf>
    <xf borderId="3" fillId="0" fontId="3" numFmtId="0" xfId="0" applyBorder="1" applyFont="1"/>
    <xf borderId="4" fillId="0" fontId="1" numFmtId="0" xfId="0" applyAlignment="1" applyBorder="1" applyFont="1">
      <alignment horizontal="right" vertical="bottom"/>
    </xf>
    <xf borderId="5" fillId="0" fontId="3" numFmtId="0" xfId="0" applyBorder="1" applyFont="1"/>
    <xf borderId="5" fillId="0" fontId="2" numFmtId="164" xfId="0" applyAlignment="1" applyBorder="1" applyFont="1" applyNumberFormat="1">
      <alignment readingOrder="0" vertical="bottom"/>
    </xf>
    <xf borderId="6" fillId="0" fontId="3" numFmtId="0" xfId="0" applyBorder="1" applyFont="1"/>
    <xf borderId="7" fillId="0" fontId="1" numFmtId="0" xfId="0" applyAlignment="1" applyBorder="1" applyFont="1">
      <alignment horizontal="center" vertical="bottom"/>
    </xf>
    <xf borderId="4" fillId="0" fontId="1" numFmtId="0" xfId="0" applyAlignment="1" applyBorder="1" applyFont="1">
      <alignment horizontal="center" vertical="bottom"/>
    </xf>
    <xf borderId="8" fillId="0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vertical="bottom"/>
    </xf>
    <xf borderId="10" fillId="0" fontId="3" numFmtId="0" xfId="0" applyBorder="1" applyFont="1"/>
    <xf borderId="11" fillId="0" fontId="3" numFmtId="0" xfId="0" applyBorder="1" applyFont="1"/>
    <xf borderId="8" fillId="0" fontId="2" numFmtId="0" xfId="0" applyAlignment="1" applyBorder="1" applyFont="1">
      <alignment vertical="bottom"/>
    </xf>
    <xf borderId="8" fillId="0" fontId="2" numFmtId="0" xfId="0" applyAlignment="1" applyBorder="1" applyFont="1">
      <alignment readingOrder="0" vertical="bottom"/>
    </xf>
    <xf borderId="8" fillId="0" fontId="2" numFmtId="0" xfId="0" applyAlignment="1" applyBorder="1" applyFont="1">
      <alignment horizontal="center" vertical="bottom"/>
    </xf>
    <xf borderId="8" fillId="0" fontId="2" numFmtId="165" xfId="0" applyAlignment="1" applyBorder="1" applyFont="1" applyNumberFormat="1">
      <alignment horizontal="center" vertical="bottom"/>
    </xf>
    <xf borderId="8" fillId="0" fontId="2" numFmtId="165" xfId="0" applyAlignment="1" applyBorder="1" applyFont="1" applyNumberFormat="1">
      <alignment horizontal="right" vertical="bottom"/>
    </xf>
    <xf borderId="8" fillId="0" fontId="2" numFmtId="166" xfId="0" applyAlignment="1" applyBorder="1" applyFont="1" applyNumberFormat="1">
      <alignment horizontal="right" vertical="bottom"/>
    </xf>
    <xf borderId="8" fillId="2" fontId="1" numFmtId="165" xfId="0" applyAlignment="1" applyBorder="1" applyFill="1" applyFont="1" applyNumberFormat="1">
      <alignment horizontal="right" vertical="bottom"/>
    </xf>
    <xf borderId="7" fillId="3" fontId="2" numFmtId="0" xfId="0" applyAlignment="1" applyBorder="1" applyFill="1" applyFont="1">
      <alignment vertical="bottom"/>
    </xf>
    <xf borderId="6" fillId="3" fontId="2" numFmtId="0" xfId="0" applyAlignment="1" applyBorder="1" applyFont="1">
      <alignment vertical="bottom"/>
    </xf>
    <xf borderId="9" fillId="0" fontId="1" numFmtId="0" xfId="0" applyAlignment="1" applyBorder="1" applyFont="1">
      <alignment shrinkToFit="0" vertical="bottom" wrapText="1"/>
    </xf>
    <xf borderId="7" fillId="0" fontId="2" numFmtId="0" xfId="0" applyAlignment="1" applyBorder="1" applyFont="1">
      <alignment vertical="bottom"/>
    </xf>
    <xf borderId="6" fillId="0" fontId="2" numFmtId="0" xfId="0" applyAlignment="1" applyBorder="1" applyFont="1">
      <alignment vertical="bottom"/>
    </xf>
    <xf borderId="6" fillId="0" fontId="2" numFmtId="0" xfId="0" applyAlignment="1" applyBorder="1" applyFont="1">
      <alignment horizontal="center" vertical="bottom"/>
    </xf>
    <xf borderId="6" fillId="0" fontId="2" numFmtId="165" xfId="0" applyAlignment="1" applyBorder="1" applyFont="1" applyNumberFormat="1">
      <alignment horizontal="center" vertical="bottom"/>
    </xf>
    <xf borderId="6" fillId="0" fontId="2" numFmtId="166" xfId="0" applyAlignment="1" applyBorder="1" applyFont="1" applyNumberFormat="1">
      <alignment horizontal="center" vertical="bottom"/>
    </xf>
    <xf borderId="6" fillId="2" fontId="1" numFmtId="165" xfId="0" applyAlignment="1" applyBorder="1" applyFont="1" applyNumberFormat="1">
      <alignment horizontal="right" vertical="bottom"/>
    </xf>
    <xf borderId="6" fillId="0" fontId="4" numFmtId="0" xfId="0" applyAlignment="1" applyBorder="1" applyFont="1">
      <alignment horizontal="right" vertical="bottom"/>
    </xf>
    <xf borderId="6" fillId="0" fontId="2" numFmtId="165" xfId="0" applyAlignment="1" applyBorder="1" applyFont="1" applyNumberFormat="1">
      <alignment horizontal="right" vertical="bottom"/>
    </xf>
    <xf borderId="9" fillId="3" fontId="2" numFmtId="0" xfId="0" applyAlignment="1" applyBorder="1" applyFont="1">
      <alignment vertical="bottom"/>
    </xf>
    <xf borderId="6" fillId="0" fontId="2" numFmtId="9" xfId="0" applyAlignment="1" applyBorder="1" applyFont="1" applyNumberFormat="1">
      <alignment horizontal="center" vertical="bottom"/>
    </xf>
    <xf borderId="6" fillId="0" fontId="4" numFmtId="9" xfId="0" applyAlignment="1" applyBorder="1" applyFont="1" applyNumberFormat="1">
      <alignment horizontal="center" vertical="bottom"/>
    </xf>
    <xf borderId="8" fillId="0" fontId="4" numFmtId="165" xfId="0" applyAlignment="1" applyBorder="1" applyFont="1" applyNumberFormat="1">
      <alignment horizontal="center" vertical="bottom"/>
    </xf>
    <xf borderId="6" fillId="0" fontId="2" numFmtId="165" xfId="0" applyAlignment="1" applyBorder="1" applyFont="1" applyNumberFormat="1">
      <alignment horizontal="right" vertical="bottom"/>
    </xf>
    <xf borderId="6" fillId="2" fontId="2" numFmtId="0" xfId="0" applyAlignment="1" applyBorder="1" applyFont="1">
      <alignment vertical="bottom"/>
    </xf>
    <xf borderId="9" fillId="2" fontId="2" numFmtId="0" xfId="0" applyAlignment="1" applyBorder="1" applyFont="1">
      <alignment vertical="bottom"/>
    </xf>
    <xf borderId="5" fillId="0" fontId="1" numFmtId="0" xfId="0" applyAlignment="1" applyBorder="1" applyFont="1">
      <alignment vertical="bottom"/>
    </xf>
    <xf borderId="9" fillId="0" fontId="1" numFmtId="165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27.0"/>
  </cols>
  <sheetData>
    <row r="1">
      <c r="A1" s="1" t="s">
        <v>0</v>
      </c>
      <c r="I1" s="2"/>
    </row>
    <row r="2">
      <c r="A2" s="1" t="s">
        <v>1</v>
      </c>
      <c r="I2" s="2"/>
    </row>
    <row r="3">
      <c r="A3" s="1" t="s">
        <v>2</v>
      </c>
      <c r="I3" s="2"/>
    </row>
    <row r="4">
      <c r="A4" s="2"/>
      <c r="B4" s="2"/>
      <c r="C4" s="2"/>
      <c r="D4" s="2"/>
      <c r="E4" s="2"/>
      <c r="F4" s="2"/>
      <c r="G4" s="2"/>
      <c r="H4" s="2"/>
      <c r="I4" s="2"/>
    </row>
    <row r="5">
      <c r="A5" s="3" t="s">
        <v>3</v>
      </c>
      <c r="B5" s="4"/>
      <c r="C5" s="4"/>
      <c r="D5" s="4"/>
      <c r="E5" s="4"/>
      <c r="F5" s="4"/>
      <c r="G5" s="5" t="s">
        <v>4</v>
      </c>
      <c r="H5" s="6"/>
      <c r="I5" s="2"/>
    </row>
    <row r="6">
      <c r="A6" s="7" t="s">
        <v>5</v>
      </c>
      <c r="B6" s="8"/>
      <c r="C6" s="8"/>
      <c r="D6" s="8"/>
      <c r="E6" s="8"/>
      <c r="F6" s="8"/>
      <c r="G6" s="9">
        <v>45867.0</v>
      </c>
      <c r="H6" s="10"/>
      <c r="I6" s="2"/>
    </row>
    <row r="7">
      <c r="A7" s="11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0"/>
      <c r="G7" s="11" t="s">
        <v>11</v>
      </c>
      <c r="H7" s="11" t="s">
        <v>12</v>
      </c>
      <c r="I7" s="2"/>
    </row>
    <row r="8">
      <c r="A8" s="13">
        <v>1.0</v>
      </c>
      <c r="B8" s="14" t="s">
        <v>13</v>
      </c>
      <c r="C8" s="15"/>
      <c r="D8" s="15"/>
      <c r="E8" s="15"/>
      <c r="F8" s="15"/>
      <c r="G8" s="15"/>
      <c r="H8" s="16"/>
      <c r="I8" s="2"/>
    </row>
    <row r="9">
      <c r="A9" s="17"/>
      <c r="B9" s="18" t="s">
        <v>14</v>
      </c>
      <c r="C9" s="19">
        <v>1.0</v>
      </c>
      <c r="D9" s="19" t="s">
        <v>15</v>
      </c>
      <c r="E9" s="19">
        <v>1.0</v>
      </c>
      <c r="F9" s="19" t="s">
        <v>16</v>
      </c>
      <c r="G9" s="20">
        <v>2.5E7</v>
      </c>
      <c r="H9" s="21">
        <f t="shared" ref="H9:H13" si="1">C9*E9*G9</f>
        <v>25000000</v>
      </c>
      <c r="I9" s="2"/>
    </row>
    <row r="10">
      <c r="A10" s="17"/>
      <c r="B10" s="17" t="s">
        <v>17</v>
      </c>
      <c r="C10" s="19">
        <v>1.0</v>
      </c>
      <c r="D10" s="19" t="s">
        <v>15</v>
      </c>
      <c r="E10" s="19">
        <v>1.0</v>
      </c>
      <c r="F10" s="19" t="s">
        <v>16</v>
      </c>
      <c r="G10" s="22">
        <v>5000000.0</v>
      </c>
      <c r="H10" s="21">
        <f t="shared" si="1"/>
        <v>5000000</v>
      </c>
      <c r="I10" s="2"/>
    </row>
    <row r="11">
      <c r="A11" s="17"/>
      <c r="B11" s="17" t="s">
        <v>18</v>
      </c>
      <c r="C11" s="19">
        <v>1.0</v>
      </c>
      <c r="D11" s="19" t="s">
        <v>15</v>
      </c>
      <c r="E11" s="19">
        <v>1.0</v>
      </c>
      <c r="F11" s="19" t="s">
        <v>16</v>
      </c>
      <c r="G11" s="22">
        <v>2500000.0</v>
      </c>
      <c r="H11" s="21">
        <f t="shared" si="1"/>
        <v>2500000</v>
      </c>
      <c r="I11" s="2"/>
    </row>
    <row r="12">
      <c r="A12" s="17"/>
      <c r="B12" s="17" t="s">
        <v>19</v>
      </c>
      <c r="C12" s="19">
        <v>1.0</v>
      </c>
      <c r="D12" s="19" t="s">
        <v>15</v>
      </c>
      <c r="E12" s="19">
        <v>1.0</v>
      </c>
      <c r="F12" s="19" t="s">
        <v>16</v>
      </c>
      <c r="G12" s="22">
        <v>1640000.0</v>
      </c>
      <c r="H12" s="21">
        <f t="shared" si="1"/>
        <v>1640000</v>
      </c>
      <c r="I12" s="2"/>
    </row>
    <row r="13">
      <c r="A13" s="17"/>
      <c r="B13" s="17" t="s">
        <v>20</v>
      </c>
      <c r="C13" s="19">
        <v>1.0</v>
      </c>
      <c r="D13" s="19" t="s">
        <v>15</v>
      </c>
      <c r="E13" s="19">
        <v>1.0</v>
      </c>
      <c r="F13" s="19" t="s">
        <v>16</v>
      </c>
      <c r="G13" s="22">
        <v>8000000.0</v>
      </c>
      <c r="H13" s="21">
        <f t="shared" si="1"/>
        <v>8000000</v>
      </c>
      <c r="I13" s="2"/>
    </row>
    <row r="14">
      <c r="A14" s="14" t="s">
        <v>21</v>
      </c>
      <c r="B14" s="15"/>
      <c r="C14" s="15"/>
      <c r="D14" s="15"/>
      <c r="E14" s="15"/>
      <c r="F14" s="15"/>
      <c r="G14" s="16"/>
      <c r="H14" s="23">
        <f>sum(H9:H13)</f>
        <v>42140000</v>
      </c>
      <c r="I14" s="2"/>
    </row>
    <row r="15">
      <c r="A15" s="24"/>
      <c r="B15" s="25"/>
      <c r="C15" s="25"/>
      <c r="D15" s="25"/>
      <c r="E15" s="25"/>
      <c r="F15" s="25"/>
      <c r="G15" s="25"/>
      <c r="H15" s="25"/>
      <c r="I15" s="2"/>
    </row>
    <row r="16">
      <c r="A16" s="11">
        <v>2.0</v>
      </c>
      <c r="B16" s="26" t="s">
        <v>22</v>
      </c>
      <c r="C16" s="15"/>
      <c r="D16" s="15"/>
      <c r="E16" s="15"/>
      <c r="F16" s="15"/>
      <c r="G16" s="15"/>
      <c r="H16" s="16"/>
      <c r="I16" s="2"/>
    </row>
    <row r="17">
      <c r="A17" s="27"/>
      <c r="B17" s="28" t="s">
        <v>23</v>
      </c>
      <c r="C17" s="29">
        <v>10.0</v>
      </c>
      <c r="D17" s="29" t="s">
        <v>24</v>
      </c>
      <c r="E17" s="29">
        <v>1.0</v>
      </c>
      <c r="F17" s="29" t="s">
        <v>16</v>
      </c>
      <c r="G17" s="30">
        <v>1000000.0</v>
      </c>
      <c r="H17" s="21">
        <f t="shared" ref="H17:H20" si="2">C17*E17*G17</f>
        <v>10000000</v>
      </c>
      <c r="I17" s="2"/>
    </row>
    <row r="18">
      <c r="A18" s="27"/>
      <c r="B18" s="28" t="s">
        <v>25</v>
      </c>
      <c r="C18" s="29">
        <v>10.0</v>
      </c>
      <c r="D18" s="29" t="s">
        <v>24</v>
      </c>
      <c r="E18" s="29">
        <v>1.0</v>
      </c>
      <c r="F18" s="29" t="s">
        <v>16</v>
      </c>
      <c r="G18" s="30">
        <v>1000000.0</v>
      </c>
      <c r="H18" s="21">
        <f t="shared" si="2"/>
        <v>10000000</v>
      </c>
      <c r="I18" s="2"/>
    </row>
    <row r="19">
      <c r="A19" s="27"/>
      <c r="B19" s="28" t="s">
        <v>26</v>
      </c>
      <c r="C19" s="29">
        <v>10.0</v>
      </c>
      <c r="D19" s="29" t="s">
        <v>24</v>
      </c>
      <c r="E19" s="29">
        <v>1.0</v>
      </c>
      <c r="F19" s="29" t="s">
        <v>16</v>
      </c>
      <c r="G19" s="30">
        <v>1000000.0</v>
      </c>
      <c r="H19" s="21">
        <f t="shared" si="2"/>
        <v>10000000</v>
      </c>
      <c r="I19" s="2"/>
    </row>
    <row r="20">
      <c r="A20" s="27"/>
      <c r="B20" s="28" t="s">
        <v>27</v>
      </c>
      <c r="C20" s="29">
        <v>1.0</v>
      </c>
      <c r="D20" s="29" t="s">
        <v>28</v>
      </c>
      <c r="E20" s="29">
        <v>1.0</v>
      </c>
      <c r="F20" s="29" t="s">
        <v>16</v>
      </c>
      <c r="G20" s="31">
        <v>100000.0</v>
      </c>
      <c r="H20" s="21">
        <f t="shared" si="2"/>
        <v>100000</v>
      </c>
      <c r="I20" s="2"/>
    </row>
    <row r="21">
      <c r="A21" s="14" t="s">
        <v>29</v>
      </c>
      <c r="B21" s="15"/>
      <c r="C21" s="15"/>
      <c r="D21" s="15"/>
      <c r="E21" s="15"/>
      <c r="F21" s="15"/>
      <c r="G21" s="16"/>
      <c r="H21" s="32">
        <f>SUM(H17:H20)</f>
        <v>30100000</v>
      </c>
      <c r="I21" s="2"/>
    </row>
    <row r="22">
      <c r="A22" s="24"/>
      <c r="B22" s="25"/>
      <c r="C22" s="25"/>
      <c r="D22" s="25"/>
      <c r="E22" s="25"/>
      <c r="F22" s="25"/>
      <c r="G22" s="25"/>
      <c r="H22" s="25"/>
      <c r="I22" s="2"/>
    </row>
    <row r="23">
      <c r="A23" s="11">
        <v>3.0</v>
      </c>
      <c r="B23" s="14" t="s">
        <v>30</v>
      </c>
      <c r="C23" s="15"/>
      <c r="D23" s="15"/>
      <c r="E23" s="15"/>
      <c r="F23" s="15"/>
      <c r="G23" s="15"/>
      <c r="H23" s="16"/>
      <c r="I23" s="2"/>
    </row>
    <row r="24">
      <c r="A24" s="27"/>
      <c r="B24" s="28" t="s">
        <v>31</v>
      </c>
      <c r="C24" s="29">
        <v>1.0</v>
      </c>
      <c r="D24" s="29" t="s">
        <v>28</v>
      </c>
      <c r="E24" s="28"/>
      <c r="F24" s="33" t="s">
        <v>32</v>
      </c>
      <c r="G24" s="30">
        <v>2000000.0</v>
      </c>
      <c r="H24" s="34">
        <f>G24</f>
        <v>2000000</v>
      </c>
      <c r="I24" s="2"/>
    </row>
    <row r="25">
      <c r="A25" s="14" t="s">
        <v>33</v>
      </c>
      <c r="B25" s="15"/>
      <c r="C25" s="15"/>
      <c r="D25" s="15"/>
      <c r="E25" s="15"/>
      <c r="F25" s="15"/>
      <c r="G25" s="16"/>
      <c r="H25" s="32">
        <f>H24</f>
        <v>2000000</v>
      </c>
      <c r="I25" s="2"/>
    </row>
    <row r="26">
      <c r="A26" s="35"/>
      <c r="B26" s="15"/>
      <c r="C26" s="15"/>
      <c r="D26" s="15"/>
      <c r="E26" s="15"/>
      <c r="F26" s="15"/>
      <c r="G26" s="16"/>
      <c r="H26" s="25"/>
      <c r="I26" s="2"/>
    </row>
    <row r="27">
      <c r="A27" s="11">
        <v>4.0</v>
      </c>
      <c r="B27" s="14" t="s">
        <v>34</v>
      </c>
      <c r="C27" s="15"/>
      <c r="D27" s="15"/>
      <c r="E27" s="15"/>
      <c r="F27" s="15"/>
      <c r="G27" s="15"/>
      <c r="H27" s="16"/>
      <c r="I27" s="2"/>
    </row>
    <row r="28">
      <c r="A28" s="27"/>
      <c r="B28" s="28" t="s">
        <v>35</v>
      </c>
      <c r="C28" s="36">
        <v>0.35</v>
      </c>
      <c r="D28" s="37">
        <v>0.11</v>
      </c>
      <c r="E28" s="28"/>
      <c r="F28" s="38">
        <f>((H14+H21+H25)*C28)</f>
        <v>25984000</v>
      </c>
      <c r="G28" s="28"/>
      <c r="H28" s="39">
        <f>F28</f>
        <v>25984000</v>
      </c>
      <c r="I28" s="2"/>
    </row>
    <row r="29">
      <c r="A29" s="14" t="s">
        <v>36</v>
      </c>
      <c r="B29" s="15"/>
      <c r="C29" s="15"/>
      <c r="D29" s="15"/>
      <c r="E29" s="15"/>
      <c r="F29" s="15"/>
      <c r="G29" s="16"/>
      <c r="H29" s="40"/>
      <c r="I29" s="2"/>
    </row>
    <row r="30">
      <c r="A30" s="41"/>
      <c r="B30" s="15"/>
      <c r="C30" s="15"/>
      <c r="D30" s="15"/>
      <c r="E30" s="42" t="s">
        <v>37</v>
      </c>
      <c r="F30" s="10"/>
      <c r="G30" s="43">
        <f>H14+H21+H25+H29+F28</f>
        <v>100224000</v>
      </c>
      <c r="H30" s="16"/>
      <c r="I30" s="2"/>
    </row>
    <row r="31">
      <c r="A31" s="2"/>
      <c r="B31" s="2"/>
      <c r="C31" s="2"/>
      <c r="D31" s="2"/>
      <c r="E31" s="2"/>
      <c r="F31" s="2"/>
      <c r="G31" s="2"/>
      <c r="H31" s="2"/>
      <c r="I31" s="2"/>
    </row>
    <row r="32">
      <c r="A32" s="2" t="s">
        <v>38</v>
      </c>
      <c r="B32" s="2" t="s">
        <v>39</v>
      </c>
      <c r="C32" s="2"/>
      <c r="D32" s="2"/>
      <c r="E32" s="2"/>
      <c r="F32" s="2"/>
      <c r="G32" s="2"/>
      <c r="H32" s="2"/>
      <c r="I32" s="2"/>
    </row>
    <row r="33">
      <c r="A33" s="2"/>
      <c r="B33" s="2"/>
      <c r="C33" s="2"/>
      <c r="D33" s="2"/>
      <c r="E33" s="2"/>
      <c r="F33" s="2"/>
      <c r="G33" s="2"/>
      <c r="H33" s="2"/>
      <c r="I33" s="2"/>
    </row>
    <row r="34">
      <c r="A34" s="2"/>
      <c r="B34" s="2"/>
      <c r="C34" s="2"/>
      <c r="D34" s="2"/>
      <c r="E34" s="2"/>
      <c r="F34" s="2"/>
      <c r="G34" s="2"/>
      <c r="H34" s="2"/>
      <c r="I34" s="2"/>
    </row>
  </sheetData>
  <mergeCells count="20">
    <mergeCell ref="A1:H1"/>
    <mergeCell ref="A2:H2"/>
    <mergeCell ref="A3:H3"/>
    <mergeCell ref="A5:F5"/>
    <mergeCell ref="G5:H5"/>
    <mergeCell ref="A6:F6"/>
    <mergeCell ref="G6:H6"/>
    <mergeCell ref="A26:G26"/>
    <mergeCell ref="B27:H27"/>
    <mergeCell ref="A29:G29"/>
    <mergeCell ref="A30:D30"/>
    <mergeCell ref="E30:F30"/>
    <mergeCell ref="G30:H30"/>
    <mergeCell ref="E7:F7"/>
    <mergeCell ref="B8:H8"/>
    <mergeCell ref="A14:G14"/>
    <mergeCell ref="B16:H16"/>
    <mergeCell ref="A21:G21"/>
    <mergeCell ref="B23:H23"/>
    <mergeCell ref="A25:G25"/>
  </mergeCells>
  <drawing r:id="rId1"/>
</worksheet>
</file>